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6" activeTab="0"/>
  </bookViews>
  <sheets>
    <sheet name="Zarządzanie produkcją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<sst xmlns="http://schemas.openxmlformats.org/spreadsheetml/2006/main" count="65" uniqueCount="51">
  <si>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Podział godzin zajęć na poszczególne przedmioty</t>
  </si>
  <si>
    <t>ECTS</t>
  </si>
  <si>
    <t>W</t>
  </si>
  <si>
    <t>CiL</t>
  </si>
  <si>
    <t>A.</t>
  </si>
  <si>
    <t xml:space="preserve"> </t>
  </si>
  <si>
    <t>B</t>
  </si>
  <si>
    <t>pw</t>
  </si>
  <si>
    <t>1,2,3</t>
  </si>
  <si>
    <t>K</t>
  </si>
  <si>
    <t>Full-time second-cycle studies - Plan of study - Agriculture specialisation: agricultural economics/agricultural advisory services/informatics in agribusiness/quality management in agribusiness/ renewable energy sources</t>
  </si>
  <si>
    <t>Name of the course</t>
  </si>
  <si>
    <t>Subjects of basic education</t>
  </si>
  <si>
    <t>Foreign language</t>
  </si>
  <si>
    <t>Physical education</t>
  </si>
  <si>
    <t>Eco Philosophy</t>
  </si>
  <si>
    <t>Instrumental analysis (Lab)</t>
  </si>
  <si>
    <t>Soil physics (Lab)</t>
  </si>
  <si>
    <t>Agrophysics (Lab)</t>
  </si>
  <si>
    <t>Directional and specialty subjects</t>
  </si>
  <si>
    <t>Modern methods used in breeding, evaluation and agro-technology</t>
  </si>
  <si>
    <t>Shaping the agricultural environment</t>
  </si>
  <si>
    <t>Agricultural research methods</t>
  </si>
  <si>
    <t>Biological progress</t>
  </si>
  <si>
    <t>Environmental and prophylactic conditions of animal production</t>
  </si>
  <si>
    <t>Waste and wastewater management</t>
  </si>
  <si>
    <t>Modern techniques and technologies in agriculture</t>
  </si>
  <si>
    <t>Sustainable agriculture with agrotechnology</t>
  </si>
  <si>
    <t xml:space="preserve">Physiology of plant yielding </t>
  </si>
  <si>
    <t>Subject of specialisation (Turnover in agriculture or Rural Development/Agricultural production space or Advice with career guidance/Vocational data analysis with statistics or Agricultural databases/Quality economy or Agricultural product market organisation/ Energy market and distributed energy or Solid and liquid biofuels</t>
  </si>
  <si>
    <t xml:space="preserve">Subject of specialisation (Economics and management of agricultural production/ Selected crop production technologies/ Information systems in management/ Product management/ Renewable energy sources </t>
  </si>
  <si>
    <t xml:space="preserve">Subject of specialisation (Efficiency of crop production technology or Quality management in crop and animal production/energy crops or EU programmes/ Spatial information systems or Modelling in agriculture/ Information systems in management or EU programmes/ Energy crops or Agricultural energy resources </t>
  </si>
  <si>
    <t>Seminar</t>
  </si>
  <si>
    <t>Internship</t>
  </si>
  <si>
    <t>Preparation of the diploma paper and the diploma examination</t>
  </si>
  <si>
    <t>Hours of classes</t>
  </si>
  <si>
    <t>including</t>
  </si>
  <si>
    <t>term I L</t>
  </si>
  <si>
    <t>term II Z</t>
  </si>
  <si>
    <t>term III L</t>
  </si>
  <si>
    <t>I YEAR</t>
  </si>
  <si>
    <t>number of groups</t>
  </si>
  <si>
    <t>Form of exam.</t>
  </si>
  <si>
    <t>Exam</t>
  </si>
  <si>
    <t>Credit</t>
  </si>
  <si>
    <t>II YEAR</t>
  </si>
  <si>
    <t>W - lectures</t>
  </si>
  <si>
    <t>CiL- practice and labotauria</t>
  </si>
  <si>
    <t>Lab - the classes take place in the form of a laboratory</t>
  </si>
  <si>
    <t>TOTAL ECTS</t>
  </si>
  <si>
    <t>TOTAL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</si>
</sst>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2"/>
      <name val="Times New Roman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2"/>
      <name val="Times New Roman"/>
      <family val="1"/>
    </font>
    <font>
      <sz val="10"/>
      <name val="Times New Roman CE"/>
      <family val="0"/>
    </font>
    <font>
      <b/>
      <sz val="14"/>
      <name val="Times New Roman CE"/>
      <family val="0"/>
    </font>
    <font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b/>
      <sz val="12"/>
      <color indexed="19"/>
      <name val="Times New Roman CE"/>
      <family val="0"/>
    </font>
    <font>
      <b/>
      <sz val="12"/>
      <color indexed="19"/>
      <name val="Times New Roman"/>
      <family val="1"/>
    </font>
    <font>
      <b/>
      <sz val="11"/>
      <color indexed="19"/>
      <name val="Arial CE"/>
      <family val="2"/>
    </font>
    <font>
      <sz val="12"/>
      <color indexed="19"/>
      <name val="Times New Roman CE"/>
      <family val="0"/>
    </font>
    <font>
      <sz val="12"/>
      <color indexed="8"/>
      <name val="Times New Roman CE"/>
      <family val="0"/>
    </font>
    <font>
      <sz val="12"/>
      <color indexed="8"/>
      <name val="Lucida Sans Unicode"/>
      <family val="0"/>
    </font>
    <font>
      <u val="single"/>
      <sz val="12"/>
      <color theme="10"/>
      <name val="Times New Roman CE"/>
      <family val="0"/>
    </font>
    <font>
      <u val="single"/>
      <sz val="12"/>
      <color theme="11"/>
      <name val="Times New Roman CE"/>
      <family val="0"/>
    </font>
    <font>
      <b/>
      <sz val="12"/>
      <color theme="2" tint="-0.7499799728393555"/>
      <name val="Times New Roman CE"/>
      <family val="0"/>
    </font>
    <font>
      <b/>
      <sz val="12"/>
      <color theme="2" tint="-0.7499799728393555"/>
      <name val="Times New Roman"/>
      <family val="1"/>
    </font>
    <font>
      <b/>
      <sz val="11"/>
      <color theme="2" tint="-0.7499799728393555"/>
      <name val="Arial CE"/>
      <family val="2"/>
    </font>
    <font>
      <sz val="12"/>
      <color theme="2" tint="-0.7499799728393555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7" borderId="1" applyNumberFormat="0" applyProtection="0">
      <alignment vertical="center"/>
    </xf>
    <xf numFmtId="0" fontId="5" fillId="20" borderId="2" applyNumberFormat="0" applyProtection="0">
      <alignment vertical="center"/>
    </xf>
    <xf numFmtId="0" fontId="6" fillId="4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Protection="0">
      <alignment vertical="center"/>
    </xf>
    <xf numFmtId="0" fontId="8" fillId="21" borderId="4" applyNumberFormat="0" applyProtection="0">
      <alignment vertical="center"/>
    </xf>
    <xf numFmtId="0" fontId="9" fillId="0" borderId="5" applyNumberFormat="0" applyFill="0" applyProtection="0">
      <alignment vertical="center"/>
    </xf>
    <xf numFmtId="0" fontId="10" fillId="0" borderId="6" applyNumberFormat="0" applyFill="0" applyProtection="0">
      <alignment vertical="center"/>
    </xf>
    <xf numFmtId="0" fontId="11" fillId="0" borderId="7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22" borderId="0" applyNumberFormat="0" applyBorder="0" applyProtection="0">
      <alignment vertical="center"/>
    </xf>
    <xf numFmtId="0" fontId="13" fillId="20" borderId="1" applyNumberFormat="0" applyProtection="0">
      <alignment vertical="center"/>
    </xf>
    <xf numFmtId="0" fontId="34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0" fillId="23" borderId="9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Protection="0">
      <alignment vertical="center"/>
    </xf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1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/>
    </xf>
    <xf numFmtId="0" fontId="35" fillId="0" borderId="25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/>
    </xf>
    <xf numFmtId="0" fontId="35" fillId="0" borderId="5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5" fillId="0" borderId="50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0" fillId="0" borderId="64" xfId="0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7" xfId="0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7" fillId="0" borderId="73" xfId="0" applyFont="1" applyBorder="1" applyAlignment="1">
      <alignment horizontal="left" vertical="center" wrapText="1"/>
    </xf>
    <xf numFmtId="0" fontId="0" fillId="0" borderId="74" xfId="0" applyFill="1" applyBorder="1" applyAlignment="1">
      <alignment horizontal="center" vertical="center"/>
    </xf>
    <xf numFmtId="0" fontId="37" fillId="0" borderId="75" xfId="0" applyFont="1" applyBorder="1" applyAlignment="1">
      <alignment horizontal="left" vertical="center" wrapText="1"/>
    </xf>
    <xf numFmtId="0" fontId="37" fillId="0" borderId="76" xfId="0" applyFont="1" applyBorder="1" applyAlignment="1">
      <alignment horizontal="left" vertical="center" wrapText="1"/>
    </xf>
    <xf numFmtId="0" fontId="0" fillId="0" borderId="72" xfId="0" applyFill="1" applyBorder="1" applyAlignment="1">
      <alignment horizontal="center" vertical="center"/>
    </xf>
    <xf numFmtId="0" fontId="38" fillId="0" borderId="77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78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79" xfId="0" applyFont="1" applyBorder="1" applyAlignment="1">
      <alignment horizontal="center"/>
    </xf>
    <xf numFmtId="0" fontId="0" fillId="0" borderId="8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0" fillId="24" borderId="88" xfId="0" applyFont="1" applyFill="1" applyBorder="1" applyAlignment="1">
      <alignment horizontal="center"/>
    </xf>
    <xf numFmtId="0" fontId="0" fillId="24" borderId="85" xfId="0" applyFont="1" applyFill="1" applyBorder="1" applyAlignment="1">
      <alignment horizontal="center"/>
    </xf>
    <xf numFmtId="0" fontId="0" fillId="24" borderId="86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24" borderId="92" xfId="0" applyFont="1" applyFill="1" applyBorder="1" applyAlignment="1">
      <alignment horizontal="center"/>
    </xf>
    <xf numFmtId="0" fontId="0" fillId="24" borderId="89" xfId="0" applyFont="1" applyFill="1" applyBorder="1" applyAlignment="1">
      <alignment horizontal="center"/>
    </xf>
    <xf numFmtId="0" fontId="0" fillId="24" borderId="90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92" xfId="0" applyFont="1" applyFill="1" applyBorder="1" applyAlignment="1">
      <alignment vertical="center"/>
    </xf>
    <xf numFmtId="0" fontId="0" fillId="24" borderId="89" xfId="0" applyFont="1" applyFill="1" applyBorder="1" applyAlignment="1">
      <alignment vertical="center"/>
    </xf>
    <xf numFmtId="0" fontId="0" fillId="24" borderId="90" xfId="0" applyFont="1" applyFill="1" applyBorder="1" applyAlignment="1">
      <alignment vertical="center"/>
    </xf>
    <xf numFmtId="0" fontId="0" fillId="24" borderId="44" xfId="0" applyFont="1" applyFill="1" applyBorder="1" applyAlignment="1">
      <alignment vertic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38" fillId="0" borderId="97" xfId="0" applyFont="1" applyFill="1" applyBorder="1" applyAlignment="1">
      <alignment horizontal="center"/>
    </xf>
    <xf numFmtId="0" fontId="38" fillId="0" borderId="98" xfId="0" applyFont="1" applyFill="1" applyBorder="1" applyAlignment="1">
      <alignment horizontal="center"/>
    </xf>
    <xf numFmtId="0" fontId="38" fillId="0" borderId="99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8" fillId="0" borderId="100" xfId="0" applyFont="1" applyFill="1" applyBorder="1" applyAlignment="1">
      <alignment horizontal="center"/>
    </xf>
    <xf numFmtId="0" fontId="38" fillId="0" borderId="89" xfId="0" applyFont="1" applyFill="1" applyBorder="1" applyAlignment="1">
      <alignment horizontal="center"/>
    </xf>
    <xf numFmtId="0" fontId="38" fillId="0" borderId="90" xfId="0" applyFont="1" applyFill="1" applyBorder="1" applyAlignment="1">
      <alignment horizontal="center"/>
    </xf>
    <xf numFmtId="0" fontId="38" fillId="0" borderId="91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92" xfId="0" applyFont="1" applyFill="1" applyBorder="1" applyAlignment="1">
      <alignment horizontal="center"/>
    </xf>
    <xf numFmtId="0" fontId="38" fillId="0" borderId="90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38" fillId="0" borderId="101" xfId="0" applyFont="1" applyFill="1" applyBorder="1" applyAlignment="1">
      <alignment horizontal="center"/>
    </xf>
    <xf numFmtId="0" fontId="38" fillId="0" borderId="102" xfId="0" applyFont="1" applyFill="1" applyBorder="1" applyAlignment="1">
      <alignment horizontal="center"/>
    </xf>
    <xf numFmtId="0" fontId="38" fillId="0" borderId="103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104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05" xfId="0" applyFont="1" applyFill="1" applyBorder="1" applyAlignment="1">
      <alignment horizontal="center"/>
    </xf>
    <xf numFmtId="0" fontId="38" fillId="0" borderId="106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24" fillId="0" borderId="10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19" fillId="0" borderId="34" xfId="0" applyFont="1" applyBorder="1" applyAlignment="1">
      <alignment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108" xfId="0" applyFont="1" applyBorder="1" applyAlignment="1">
      <alignment horizontal="left" vertical="center" wrapText="1"/>
    </xf>
    <xf numFmtId="0" fontId="22" fillId="0" borderId="109" xfId="0" applyFont="1" applyBorder="1" applyAlignment="1">
      <alignment horizontal="left" vertical="center" wrapText="1"/>
    </xf>
    <xf numFmtId="0" fontId="22" fillId="0" borderId="110" xfId="0" applyFont="1" applyBorder="1" applyAlignment="1">
      <alignment horizontal="left" vertical="center" wrapText="1"/>
    </xf>
    <xf numFmtId="0" fontId="0" fillId="0" borderId="1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textRotation="180"/>
    </xf>
    <xf numFmtId="0" fontId="0" fillId="0" borderId="113" xfId="0" applyFont="1" applyBorder="1" applyAlignment="1">
      <alignment horizontal="center" vertical="center" textRotation="180"/>
    </xf>
    <xf numFmtId="0" fontId="0" fillId="0" borderId="114" xfId="0" applyBorder="1" applyAlignment="1">
      <alignment horizontal="center"/>
    </xf>
    <xf numFmtId="0" fontId="0" fillId="0" borderId="1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 textRotation="180"/>
    </xf>
    <xf numFmtId="0" fontId="0" fillId="0" borderId="111" xfId="0" applyFont="1" applyBorder="1" applyAlignment="1">
      <alignment horizontal="center" vertical="center" textRotation="180"/>
    </xf>
    <xf numFmtId="0" fontId="0" fillId="0" borderId="10" xfId="0" applyFont="1" applyBorder="1" applyAlignment="1">
      <alignment horizontal="center" vertical="center" textRotation="180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0" fontId="19" fillId="0" borderId="125" xfId="0" applyFont="1" applyFill="1" applyBorder="1" applyAlignment="1">
      <alignment horizontal="center"/>
    </xf>
    <xf numFmtId="0" fontId="19" fillId="0" borderId="126" xfId="0" applyFont="1" applyFill="1" applyBorder="1" applyAlignment="1">
      <alignment horizontal="center"/>
    </xf>
    <xf numFmtId="0" fontId="0" fillId="0" borderId="127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95250</xdr:rowOff>
    </xdr:from>
    <xdr:to>
      <xdr:col>2</xdr:col>
      <xdr:colOff>114300</xdr:colOff>
      <xdr:row>5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00025" y="676275"/>
          <a:ext cx="409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No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</a:t>
          </a:r>
        </a:p>
      </xdr:txBody>
    </xdr:sp>
    <xdr:clientData/>
  </xdr:twoCellAnchor>
  <xdr:twoCellAnchor>
    <xdr:from>
      <xdr:col>3</xdr:col>
      <xdr:colOff>142875</xdr:colOff>
      <xdr:row>1</xdr:row>
      <xdr:rowOff>28575</xdr:rowOff>
    </xdr:from>
    <xdr:to>
      <xdr:col>3</xdr:col>
      <xdr:colOff>495300</xdr:colOff>
      <xdr:row>5</xdr:row>
      <xdr:rowOff>133350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9324975" y="257175"/>
          <a:ext cx="352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TOTAL</a:t>
          </a:r>
        </a:p>
      </xdr:txBody>
    </xdr:sp>
    <xdr:clientData/>
  </xdr:twoCellAnchor>
  <xdr:twoCellAnchor>
    <xdr:from>
      <xdr:col>2</xdr:col>
      <xdr:colOff>114300</xdr:colOff>
      <xdr:row>5</xdr:row>
      <xdr:rowOff>19050</xdr:rowOff>
    </xdr:from>
    <xdr:to>
      <xdr:col>2</xdr:col>
      <xdr:colOff>247650</xdr:colOff>
      <xdr:row>5</xdr:row>
      <xdr:rowOff>76200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609600" y="120015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Lp.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showGridLines="0" tabSelected="1" zoomScale="75" zoomScaleNormal="75" zoomScalePageLayoutView="0" workbookViewId="0" topLeftCell="A1">
      <selection activeCell="B1" sqref="B1:C2"/>
    </sheetView>
  </sheetViews>
  <sheetFormatPr defaultColWidth="8.796875" defaultRowHeight="15"/>
  <cols>
    <col min="1" max="1" width="1.59765625" style="0" customWidth="1"/>
    <col min="2" max="2" width="3.59765625" style="1" customWidth="1"/>
    <col min="3" max="3" width="91.19921875" style="0" customWidth="1"/>
    <col min="4" max="4" width="8.19921875" style="2" customWidth="1"/>
    <col min="5" max="7" width="7" style="2" customWidth="1"/>
    <col min="8" max="8" width="6.5" style="2" customWidth="1"/>
    <col min="9" max="11" width="4.69921875" style="1" customWidth="1"/>
    <col min="12" max="13" width="4.5" style="1" customWidth="1"/>
    <col min="14" max="14" width="4.59765625" style="1" customWidth="1"/>
    <col min="15" max="16" width="4.69921875" style="1" customWidth="1"/>
    <col min="17" max="18" width="4.3984375" style="1" customWidth="1"/>
    <col min="19" max="19" width="4.19921875" style="1" customWidth="1"/>
    <col min="20" max="21" width="4.69921875" style="1" customWidth="1"/>
    <col min="22" max="23" width="4.19921875" style="1" customWidth="1"/>
    <col min="24" max="24" width="7.3984375" style="2" customWidth="1"/>
    <col min="25" max="25" width="7.59765625" style="2" customWidth="1"/>
    <col min="26" max="62" width="9" style="2" customWidth="1"/>
  </cols>
  <sheetData>
    <row r="1" spans="2:25" ht="18" customHeight="1" thickBot="1">
      <c r="B1" s="192" t="s">
        <v>10</v>
      </c>
      <c r="C1" s="193"/>
      <c r="D1" s="196" t="s">
        <v>35</v>
      </c>
      <c r="E1" s="196"/>
      <c r="F1" s="196"/>
      <c r="G1" s="196"/>
      <c r="H1" s="196"/>
      <c r="I1" s="197" t="s">
        <v>0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206" t="s">
        <v>42</v>
      </c>
      <c r="Y1" s="206"/>
    </row>
    <row r="2" spans="2:25" ht="27.75" customHeight="1" thickBot="1">
      <c r="B2" s="194"/>
      <c r="C2" s="195"/>
      <c r="D2" s="3"/>
      <c r="E2" s="199" t="s">
        <v>36</v>
      </c>
      <c r="F2" s="199"/>
      <c r="G2" s="199"/>
      <c r="H2" s="199"/>
      <c r="I2" s="197" t="s">
        <v>40</v>
      </c>
      <c r="J2" s="197"/>
      <c r="K2" s="197"/>
      <c r="L2" s="197"/>
      <c r="M2" s="197"/>
      <c r="N2" s="197"/>
      <c r="O2" s="197"/>
      <c r="P2" s="197"/>
      <c r="Q2" s="197"/>
      <c r="R2" s="197"/>
      <c r="S2" s="197" t="s">
        <v>45</v>
      </c>
      <c r="T2" s="197"/>
      <c r="U2" s="197"/>
      <c r="V2" s="197"/>
      <c r="W2" s="197"/>
      <c r="X2" s="207"/>
      <c r="Y2" s="207"/>
    </row>
    <row r="3" spans="2:25" ht="15.75" customHeight="1" thickBot="1">
      <c r="B3" s="4"/>
      <c r="C3" s="198" t="s">
        <v>11</v>
      </c>
      <c r="D3" s="5"/>
      <c r="E3" s="199"/>
      <c r="F3" s="199"/>
      <c r="G3" s="199"/>
      <c r="H3" s="199"/>
      <c r="I3" s="199" t="s">
        <v>37</v>
      </c>
      <c r="J3" s="199"/>
      <c r="K3" s="199"/>
      <c r="L3" s="199"/>
      <c r="M3" s="208" t="s">
        <v>1</v>
      </c>
      <c r="N3" s="217" t="s">
        <v>38</v>
      </c>
      <c r="O3" s="217"/>
      <c r="P3" s="217"/>
      <c r="Q3" s="217"/>
      <c r="R3" s="208" t="s">
        <v>1</v>
      </c>
      <c r="S3" s="199" t="s">
        <v>39</v>
      </c>
      <c r="T3" s="199"/>
      <c r="U3" s="199"/>
      <c r="V3" s="199"/>
      <c r="W3" s="201" t="s">
        <v>1</v>
      </c>
      <c r="X3" s="211" t="s">
        <v>43</v>
      </c>
      <c r="Y3" s="214" t="s">
        <v>44</v>
      </c>
    </row>
    <row r="4" spans="2:25" ht="15.75" customHeight="1" thickBot="1">
      <c r="B4" s="7"/>
      <c r="C4" s="198"/>
      <c r="D4" s="5"/>
      <c r="E4" s="200"/>
      <c r="F4" s="200"/>
      <c r="G4" s="200"/>
      <c r="H4" s="200"/>
      <c r="I4" s="200"/>
      <c r="J4" s="200"/>
      <c r="K4" s="200"/>
      <c r="L4" s="200"/>
      <c r="M4" s="208"/>
      <c r="N4" s="218"/>
      <c r="O4" s="218"/>
      <c r="P4" s="218"/>
      <c r="Q4" s="218"/>
      <c r="R4" s="208"/>
      <c r="S4" s="200"/>
      <c r="T4" s="200"/>
      <c r="U4" s="200"/>
      <c r="V4" s="200"/>
      <c r="W4" s="202"/>
      <c r="X4" s="212"/>
      <c r="Y4" s="215"/>
    </row>
    <row r="5" spans="2:25" ht="15.75" customHeight="1" thickBot="1">
      <c r="B5" s="7"/>
      <c r="C5" s="198"/>
      <c r="D5" s="20"/>
      <c r="E5" s="222" t="s">
        <v>41</v>
      </c>
      <c r="F5" s="223"/>
      <c r="G5" s="224"/>
      <c r="H5" s="225"/>
      <c r="I5" s="14">
        <v>1</v>
      </c>
      <c r="J5" s="17">
        <v>1</v>
      </c>
      <c r="K5" s="24"/>
      <c r="L5" s="18">
        <v>1</v>
      </c>
      <c r="M5" s="209"/>
      <c r="N5" s="14">
        <v>1</v>
      </c>
      <c r="O5" s="17">
        <v>1</v>
      </c>
      <c r="P5" s="24"/>
      <c r="Q5" s="18">
        <v>1</v>
      </c>
      <c r="R5" s="209"/>
      <c r="S5" s="14">
        <v>1</v>
      </c>
      <c r="T5" s="17">
        <v>1</v>
      </c>
      <c r="U5" s="24"/>
      <c r="V5" s="24">
        <v>1</v>
      </c>
      <c r="W5" s="202"/>
      <c r="X5" s="212"/>
      <c r="Y5" s="215"/>
    </row>
    <row r="6" spans="2:25" ht="16.5" customHeight="1" thickBot="1">
      <c r="B6" s="7"/>
      <c r="C6" s="198"/>
      <c r="D6" s="5"/>
      <c r="E6" s="19" t="s">
        <v>2</v>
      </c>
      <c r="F6" s="16" t="s">
        <v>3</v>
      </c>
      <c r="G6" s="16" t="s">
        <v>9</v>
      </c>
      <c r="H6" s="21" t="s">
        <v>7</v>
      </c>
      <c r="I6" s="19" t="s">
        <v>2</v>
      </c>
      <c r="J6" s="16" t="s">
        <v>3</v>
      </c>
      <c r="K6" s="22" t="s">
        <v>9</v>
      </c>
      <c r="L6" s="22" t="s">
        <v>7</v>
      </c>
      <c r="M6" s="210"/>
      <c r="N6" s="15" t="s">
        <v>2</v>
      </c>
      <c r="O6" s="16" t="s">
        <v>3</v>
      </c>
      <c r="P6" s="21" t="s">
        <v>9</v>
      </c>
      <c r="Q6" s="21" t="s">
        <v>7</v>
      </c>
      <c r="R6" s="210"/>
      <c r="S6" s="19" t="s">
        <v>2</v>
      </c>
      <c r="T6" s="16" t="s">
        <v>3</v>
      </c>
      <c r="U6" s="22" t="s">
        <v>9</v>
      </c>
      <c r="V6" s="22" t="s">
        <v>7</v>
      </c>
      <c r="W6" s="202"/>
      <c r="X6" s="213"/>
      <c r="Y6" s="216"/>
    </row>
    <row r="7" spans="2:25" ht="16.5" customHeight="1" thickBot="1">
      <c r="B7" s="85" t="s">
        <v>4</v>
      </c>
      <c r="C7" s="29" t="s">
        <v>12</v>
      </c>
      <c r="D7" s="49">
        <f>SUM(D8:D13)</f>
        <v>480</v>
      </c>
      <c r="E7" s="46"/>
      <c r="F7" s="31"/>
      <c r="G7" s="31"/>
      <c r="H7" s="35"/>
      <c r="I7" s="37"/>
      <c r="J7" s="32"/>
      <c r="K7" s="32"/>
      <c r="L7" s="38"/>
      <c r="M7" s="39"/>
      <c r="N7" s="36"/>
      <c r="O7" s="32"/>
      <c r="P7" s="32"/>
      <c r="Q7" s="40"/>
      <c r="R7" s="39"/>
      <c r="S7" s="36"/>
      <c r="T7" s="32"/>
      <c r="U7" s="32"/>
      <c r="V7" s="40"/>
      <c r="W7" s="39"/>
      <c r="X7" s="33"/>
      <c r="Y7" s="34"/>
    </row>
    <row r="8" spans="2:25" ht="16.5" customHeight="1">
      <c r="B8" s="91">
        <v>1</v>
      </c>
      <c r="C8" s="86" t="s">
        <v>13</v>
      </c>
      <c r="D8" s="64">
        <f aca="true" t="shared" si="0" ref="D8:D13">SUM(E8:H8)</f>
        <v>50</v>
      </c>
      <c r="E8" s="65">
        <f aca="true" t="shared" si="1" ref="E8:H13">SUM(I8,N8,S8)</f>
        <v>0</v>
      </c>
      <c r="F8" s="65">
        <f t="shared" si="1"/>
        <v>40</v>
      </c>
      <c r="G8" s="65">
        <f t="shared" si="1"/>
        <v>10</v>
      </c>
      <c r="H8" s="65">
        <f t="shared" si="1"/>
        <v>0</v>
      </c>
      <c r="I8" s="66"/>
      <c r="J8" s="111"/>
      <c r="K8" s="111"/>
      <c r="L8" s="112"/>
      <c r="M8" s="113"/>
      <c r="N8" s="114"/>
      <c r="O8" s="111">
        <v>20</v>
      </c>
      <c r="P8" s="111">
        <v>5</v>
      </c>
      <c r="Q8" s="115"/>
      <c r="R8" s="113">
        <v>1</v>
      </c>
      <c r="S8" s="114"/>
      <c r="T8" s="111">
        <v>20</v>
      </c>
      <c r="U8" s="111">
        <v>5</v>
      </c>
      <c r="V8" s="115"/>
      <c r="W8" s="113">
        <v>1</v>
      </c>
      <c r="X8" s="67">
        <v>3</v>
      </c>
      <c r="Y8" s="68"/>
    </row>
    <row r="9" spans="2:25" ht="16.5" customHeight="1">
      <c r="B9" s="92">
        <v>2</v>
      </c>
      <c r="C9" s="87" t="s">
        <v>14</v>
      </c>
      <c r="D9" s="64">
        <f t="shared" si="0"/>
        <v>30</v>
      </c>
      <c r="E9" s="65">
        <f t="shared" si="1"/>
        <v>0</v>
      </c>
      <c r="F9" s="65">
        <f t="shared" si="1"/>
        <v>30</v>
      </c>
      <c r="G9" s="65">
        <f t="shared" si="1"/>
        <v>0</v>
      </c>
      <c r="H9" s="65">
        <f t="shared" si="1"/>
        <v>0</v>
      </c>
      <c r="I9" s="66"/>
      <c r="J9" s="111">
        <v>30</v>
      </c>
      <c r="K9" s="111"/>
      <c r="L9" s="112"/>
      <c r="M9" s="113"/>
      <c r="N9" s="114"/>
      <c r="O9" s="111"/>
      <c r="P9" s="111"/>
      <c r="Q9" s="115"/>
      <c r="R9" s="113"/>
      <c r="S9" s="114"/>
      <c r="T9" s="111"/>
      <c r="U9" s="111"/>
      <c r="V9" s="115"/>
      <c r="W9" s="113"/>
      <c r="X9" s="67"/>
      <c r="Y9" s="68"/>
    </row>
    <row r="10" spans="2:25" ht="15.75" customHeight="1">
      <c r="B10" s="93">
        <v>3</v>
      </c>
      <c r="C10" s="88" t="s">
        <v>15</v>
      </c>
      <c r="D10" s="50">
        <f t="shared" si="0"/>
        <v>125</v>
      </c>
      <c r="E10" s="65">
        <f t="shared" si="1"/>
        <v>15</v>
      </c>
      <c r="F10" s="65">
        <f t="shared" si="1"/>
        <v>25</v>
      </c>
      <c r="G10" s="65">
        <f t="shared" si="1"/>
        <v>25</v>
      </c>
      <c r="H10" s="65">
        <f t="shared" si="1"/>
        <v>60</v>
      </c>
      <c r="I10" s="56">
        <v>15</v>
      </c>
      <c r="J10" s="116">
        <v>25</v>
      </c>
      <c r="K10" s="116">
        <v>25</v>
      </c>
      <c r="L10" s="117">
        <v>60</v>
      </c>
      <c r="M10" s="118">
        <v>5</v>
      </c>
      <c r="N10" s="119"/>
      <c r="O10" s="120"/>
      <c r="P10" s="120"/>
      <c r="Q10" s="121"/>
      <c r="R10" s="118"/>
      <c r="S10" s="119"/>
      <c r="T10" s="120"/>
      <c r="U10" s="120"/>
      <c r="V10" s="121"/>
      <c r="W10" s="118"/>
      <c r="X10" s="25">
        <v>1</v>
      </c>
      <c r="Y10" s="44"/>
    </row>
    <row r="11" spans="2:25" ht="15.75" customHeight="1">
      <c r="B11" s="93">
        <v>4</v>
      </c>
      <c r="C11" s="89" t="s">
        <v>16</v>
      </c>
      <c r="D11" s="50">
        <f t="shared" si="0"/>
        <v>50</v>
      </c>
      <c r="E11" s="65">
        <f t="shared" si="1"/>
        <v>25</v>
      </c>
      <c r="F11" s="65">
        <f t="shared" si="1"/>
        <v>15</v>
      </c>
      <c r="G11" s="65">
        <f t="shared" si="1"/>
        <v>5</v>
      </c>
      <c r="H11" s="65">
        <f t="shared" si="1"/>
        <v>5</v>
      </c>
      <c r="I11" s="56"/>
      <c r="J11" s="116"/>
      <c r="K11" s="116"/>
      <c r="L11" s="117"/>
      <c r="M11" s="118"/>
      <c r="N11" s="119">
        <v>25</v>
      </c>
      <c r="O11" s="120">
        <v>15</v>
      </c>
      <c r="P11" s="120">
        <v>5</v>
      </c>
      <c r="Q11" s="121">
        <v>5</v>
      </c>
      <c r="R11" s="118">
        <v>2</v>
      </c>
      <c r="S11" s="119"/>
      <c r="T11" s="120"/>
      <c r="U11" s="120"/>
      <c r="V11" s="121"/>
      <c r="W11" s="118"/>
      <c r="X11" s="25">
        <v>2</v>
      </c>
      <c r="Y11" s="44"/>
    </row>
    <row r="12" spans="2:25" ht="15.75" customHeight="1">
      <c r="B12" s="93">
        <v>5</v>
      </c>
      <c r="C12" s="89" t="s">
        <v>17</v>
      </c>
      <c r="D12" s="50">
        <f t="shared" si="0"/>
        <v>100</v>
      </c>
      <c r="E12" s="65">
        <f t="shared" si="1"/>
        <v>15</v>
      </c>
      <c r="F12" s="65">
        <f t="shared" si="1"/>
        <v>20</v>
      </c>
      <c r="G12" s="65">
        <f t="shared" si="1"/>
        <v>25</v>
      </c>
      <c r="H12" s="65">
        <f t="shared" si="1"/>
        <v>40</v>
      </c>
      <c r="I12" s="56">
        <v>15</v>
      </c>
      <c r="J12" s="116">
        <v>20</v>
      </c>
      <c r="K12" s="116">
        <v>25</v>
      </c>
      <c r="L12" s="117">
        <v>40</v>
      </c>
      <c r="M12" s="118">
        <v>4</v>
      </c>
      <c r="N12" s="119"/>
      <c r="O12" s="120"/>
      <c r="P12" s="120"/>
      <c r="Q12" s="121"/>
      <c r="R12" s="118"/>
      <c r="S12" s="119"/>
      <c r="T12" s="120"/>
      <c r="U12" s="120"/>
      <c r="V12" s="121"/>
      <c r="W12" s="118"/>
      <c r="X12" s="25"/>
      <c r="Y12" s="44">
        <v>1</v>
      </c>
    </row>
    <row r="13" spans="2:25" ht="15.75" customHeight="1" thickBot="1">
      <c r="B13" s="94">
        <v>6</v>
      </c>
      <c r="C13" s="89" t="s">
        <v>18</v>
      </c>
      <c r="D13" s="51">
        <f t="shared" si="0"/>
        <v>125</v>
      </c>
      <c r="E13" s="65">
        <f t="shared" si="1"/>
        <v>15</v>
      </c>
      <c r="F13" s="65">
        <f t="shared" si="1"/>
        <v>25</v>
      </c>
      <c r="G13" s="65">
        <f t="shared" si="1"/>
        <v>25</v>
      </c>
      <c r="H13" s="65">
        <f t="shared" si="1"/>
        <v>60</v>
      </c>
      <c r="I13" s="60">
        <v>15</v>
      </c>
      <c r="J13" s="122">
        <v>25</v>
      </c>
      <c r="K13" s="122">
        <v>25</v>
      </c>
      <c r="L13" s="123">
        <v>60</v>
      </c>
      <c r="M13" s="124">
        <v>5</v>
      </c>
      <c r="N13" s="125"/>
      <c r="O13" s="126"/>
      <c r="P13" s="126"/>
      <c r="Q13" s="127"/>
      <c r="R13" s="124"/>
      <c r="S13" s="125"/>
      <c r="T13" s="126"/>
      <c r="U13" s="126"/>
      <c r="V13" s="127"/>
      <c r="W13" s="124"/>
      <c r="X13" s="41">
        <v>1</v>
      </c>
      <c r="Y13" s="45"/>
    </row>
    <row r="14" spans="2:25" ht="19.5" thickBot="1">
      <c r="B14" s="90" t="s">
        <v>6</v>
      </c>
      <c r="C14" s="12" t="s">
        <v>19</v>
      </c>
      <c r="D14" s="52">
        <f>SUM(D15:D29)</f>
        <v>1930</v>
      </c>
      <c r="E14" s="47"/>
      <c r="F14" s="13"/>
      <c r="G14" s="13"/>
      <c r="H14" s="42"/>
      <c r="I14" s="57"/>
      <c r="J14" s="128"/>
      <c r="K14" s="129"/>
      <c r="L14" s="130"/>
      <c r="M14" s="131"/>
      <c r="N14" s="132"/>
      <c r="O14" s="133"/>
      <c r="P14" s="134"/>
      <c r="Q14" s="134"/>
      <c r="R14" s="131"/>
      <c r="S14" s="132"/>
      <c r="T14" s="133"/>
      <c r="U14" s="134"/>
      <c r="V14" s="134"/>
      <c r="W14" s="131"/>
      <c r="X14" s="33"/>
      <c r="Y14" s="34"/>
    </row>
    <row r="15" spans="2:25" ht="15.75">
      <c r="B15" s="8">
        <v>7</v>
      </c>
      <c r="C15" s="9" t="s">
        <v>20</v>
      </c>
      <c r="D15" s="53">
        <f aca="true" t="shared" si="2" ref="D15:D29">SUM(E15:H15)</f>
        <v>50</v>
      </c>
      <c r="E15" s="48">
        <f>SUM(I15,N15,S15)</f>
        <v>20</v>
      </c>
      <c r="F15" s="48">
        <f>SUM(J15,O15,T15)</f>
        <v>20</v>
      </c>
      <c r="G15" s="48">
        <f>SUM(K15,P15,U15)</f>
        <v>5</v>
      </c>
      <c r="H15" s="48">
        <f>SUM(L15,Q15,V15)</f>
        <v>5</v>
      </c>
      <c r="I15" s="58"/>
      <c r="J15" s="135"/>
      <c r="K15" s="136"/>
      <c r="L15" s="137"/>
      <c r="M15" s="138"/>
      <c r="N15" s="139"/>
      <c r="O15" s="140"/>
      <c r="P15" s="141"/>
      <c r="Q15" s="141"/>
      <c r="R15" s="142"/>
      <c r="S15" s="139">
        <v>20</v>
      </c>
      <c r="T15" s="140">
        <v>20</v>
      </c>
      <c r="U15" s="141">
        <v>5</v>
      </c>
      <c r="V15" s="141">
        <v>5</v>
      </c>
      <c r="W15" s="142">
        <v>2</v>
      </c>
      <c r="X15" s="30"/>
      <c r="Y15" s="43">
        <v>3</v>
      </c>
    </row>
    <row r="16" spans="2:25" ht="15.75">
      <c r="B16" s="8">
        <v>8</v>
      </c>
      <c r="C16" s="9" t="s">
        <v>21</v>
      </c>
      <c r="D16" s="53">
        <f>SUM(E16:H16)</f>
        <v>125</v>
      </c>
      <c r="E16" s="48">
        <f aca="true" t="shared" si="3" ref="E16:E23">SUM(I16,N16,S16)</f>
        <v>15</v>
      </c>
      <c r="F16" s="48">
        <f aca="true" t="shared" si="4" ref="F16:F24">SUM(J16,O16,T16)</f>
        <v>25</v>
      </c>
      <c r="G16" s="48">
        <f aca="true" t="shared" si="5" ref="G16:G24">SUM(K16,P16,U16)</f>
        <v>25</v>
      </c>
      <c r="H16" s="48">
        <f aca="true" t="shared" si="6" ref="H16:H24">SUM(L16,Q16,V16)</f>
        <v>60</v>
      </c>
      <c r="I16" s="58">
        <v>15</v>
      </c>
      <c r="J16" s="135">
        <v>25</v>
      </c>
      <c r="K16" s="136">
        <v>25</v>
      </c>
      <c r="L16" s="137">
        <v>60</v>
      </c>
      <c r="M16" s="138">
        <v>5</v>
      </c>
      <c r="N16" s="139"/>
      <c r="O16" s="140"/>
      <c r="P16" s="141"/>
      <c r="Q16" s="141"/>
      <c r="R16" s="142"/>
      <c r="S16" s="139"/>
      <c r="T16" s="140"/>
      <c r="U16" s="141"/>
      <c r="V16" s="141"/>
      <c r="W16" s="142"/>
      <c r="X16" s="25">
        <v>1</v>
      </c>
      <c r="Y16" s="44"/>
    </row>
    <row r="17" spans="2:25" ht="15.75">
      <c r="B17" s="8">
        <v>9</v>
      </c>
      <c r="C17" s="10" t="s">
        <v>22</v>
      </c>
      <c r="D17" s="54">
        <f>SUM(E17:H17)</f>
        <v>150</v>
      </c>
      <c r="E17" s="48">
        <f t="shared" si="3"/>
        <v>25</v>
      </c>
      <c r="F17" s="48">
        <f t="shared" si="4"/>
        <v>25</v>
      </c>
      <c r="G17" s="48">
        <f t="shared" si="5"/>
        <v>25</v>
      </c>
      <c r="H17" s="48">
        <f t="shared" si="6"/>
        <v>75</v>
      </c>
      <c r="I17" s="59">
        <v>25</v>
      </c>
      <c r="J17" s="143">
        <v>25</v>
      </c>
      <c r="K17" s="144">
        <v>25</v>
      </c>
      <c r="L17" s="145">
        <v>75</v>
      </c>
      <c r="M17" s="146">
        <v>6</v>
      </c>
      <c r="N17" s="147"/>
      <c r="O17" s="148"/>
      <c r="P17" s="149"/>
      <c r="Q17" s="149"/>
      <c r="R17" s="150"/>
      <c r="S17" s="151"/>
      <c r="T17" s="152"/>
      <c r="U17" s="153"/>
      <c r="V17" s="153"/>
      <c r="W17" s="154"/>
      <c r="X17" s="25"/>
      <c r="Y17" s="44">
        <v>1</v>
      </c>
    </row>
    <row r="18" spans="2:25" ht="15.75">
      <c r="B18" s="8">
        <v>10</v>
      </c>
      <c r="C18" s="10" t="s">
        <v>23</v>
      </c>
      <c r="D18" s="54">
        <f t="shared" si="2"/>
        <v>50</v>
      </c>
      <c r="E18" s="48">
        <f t="shared" si="3"/>
        <v>15</v>
      </c>
      <c r="F18" s="48">
        <f t="shared" si="4"/>
        <v>25</v>
      </c>
      <c r="G18" s="48">
        <f t="shared" si="5"/>
        <v>5</v>
      </c>
      <c r="H18" s="48">
        <f t="shared" si="6"/>
        <v>5</v>
      </c>
      <c r="I18" s="55"/>
      <c r="J18" s="155"/>
      <c r="K18" s="156"/>
      <c r="L18" s="157"/>
      <c r="M18" s="146"/>
      <c r="N18" s="147">
        <v>15</v>
      </c>
      <c r="O18" s="148">
        <v>25</v>
      </c>
      <c r="P18" s="149">
        <v>5</v>
      </c>
      <c r="Q18" s="149">
        <v>5</v>
      </c>
      <c r="R18" s="150">
        <v>2</v>
      </c>
      <c r="S18" s="147"/>
      <c r="T18" s="148"/>
      <c r="U18" s="149"/>
      <c r="V18" s="149"/>
      <c r="W18" s="150"/>
      <c r="X18" s="25">
        <v>2</v>
      </c>
      <c r="Y18" s="44"/>
    </row>
    <row r="19" spans="2:25" ht="15.75">
      <c r="B19" s="8">
        <v>11</v>
      </c>
      <c r="C19" s="10" t="s">
        <v>24</v>
      </c>
      <c r="D19" s="54">
        <f t="shared" si="2"/>
        <v>50</v>
      </c>
      <c r="E19" s="48">
        <f t="shared" si="3"/>
        <v>10</v>
      </c>
      <c r="F19" s="48">
        <f t="shared" si="4"/>
        <v>20</v>
      </c>
      <c r="G19" s="48">
        <f t="shared" si="5"/>
        <v>15</v>
      </c>
      <c r="H19" s="48">
        <f t="shared" si="6"/>
        <v>5</v>
      </c>
      <c r="I19" s="55"/>
      <c r="J19" s="155"/>
      <c r="K19" s="156"/>
      <c r="L19" s="157"/>
      <c r="M19" s="146"/>
      <c r="N19" s="147"/>
      <c r="O19" s="148"/>
      <c r="P19" s="149"/>
      <c r="Q19" s="149"/>
      <c r="R19" s="150"/>
      <c r="S19" s="147">
        <v>10</v>
      </c>
      <c r="T19" s="148">
        <v>20</v>
      </c>
      <c r="U19" s="149">
        <v>15</v>
      </c>
      <c r="V19" s="149">
        <v>5</v>
      </c>
      <c r="W19" s="150">
        <v>2</v>
      </c>
      <c r="X19" s="25">
        <v>3</v>
      </c>
      <c r="Y19" s="44"/>
    </row>
    <row r="20" spans="2:25" ht="15.75" customHeight="1">
      <c r="B20" s="8">
        <v>12</v>
      </c>
      <c r="C20" s="10" t="s">
        <v>25</v>
      </c>
      <c r="D20" s="54">
        <f t="shared" si="2"/>
        <v>50</v>
      </c>
      <c r="E20" s="48">
        <f t="shared" si="3"/>
        <v>20</v>
      </c>
      <c r="F20" s="48">
        <f t="shared" si="4"/>
        <v>20</v>
      </c>
      <c r="G20" s="48">
        <f t="shared" si="5"/>
        <v>5</v>
      </c>
      <c r="H20" s="48">
        <f t="shared" si="6"/>
        <v>5</v>
      </c>
      <c r="I20" s="55"/>
      <c r="J20" s="155"/>
      <c r="K20" s="156"/>
      <c r="L20" s="157"/>
      <c r="M20" s="146"/>
      <c r="N20" s="147">
        <v>20</v>
      </c>
      <c r="O20" s="148">
        <v>20</v>
      </c>
      <c r="P20" s="149">
        <v>5</v>
      </c>
      <c r="Q20" s="149">
        <v>5</v>
      </c>
      <c r="R20" s="150">
        <v>2</v>
      </c>
      <c r="S20" s="147"/>
      <c r="T20" s="148"/>
      <c r="U20" s="149"/>
      <c r="V20" s="149"/>
      <c r="W20" s="150"/>
      <c r="X20" s="25"/>
      <c r="Y20" s="44">
        <v>2</v>
      </c>
    </row>
    <row r="21" spans="2:25" ht="15.75" customHeight="1">
      <c r="B21" s="8">
        <v>13</v>
      </c>
      <c r="C21" s="10" t="s">
        <v>26</v>
      </c>
      <c r="D21" s="54">
        <f>SUM(E21:H21)</f>
        <v>50</v>
      </c>
      <c r="E21" s="48">
        <f t="shared" si="3"/>
        <v>10</v>
      </c>
      <c r="F21" s="48">
        <f t="shared" si="4"/>
        <v>30</v>
      </c>
      <c r="G21" s="48">
        <f t="shared" si="5"/>
        <v>5</v>
      </c>
      <c r="H21" s="48">
        <f t="shared" si="6"/>
        <v>5</v>
      </c>
      <c r="I21" s="55"/>
      <c r="J21" s="155"/>
      <c r="K21" s="156"/>
      <c r="L21" s="157"/>
      <c r="M21" s="146"/>
      <c r="N21" s="158">
        <v>10</v>
      </c>
      <c r="O21" s="155">
        <v>30</v>
      </c>
      <c r="P21" s="156">
        <v>5</v>
      </c>
      <c r="Q21" s="156">
        <v>5</v>
      </c>
      <c r="R21" s="146">
        <v>2</v>
      </c>
      <c r="S21" s="158" t="s">
        <v>5</v>
      </c>
      <c r="T21" s="155"/>
      <c r="U21" s="156"/>
      <c r="V21" s="156"/>
      <c r="W21" s="146"/>
      <c r="X21" s="25"/>
      <c r="Y21" s="44">
        <v>2</v>
      </c>
    </row>
    <row r="22" spans="2:25" ht="15.75">
      <c r="B22" s="8">
        <v>14</v>
      </c>
      <c r="C22" s="10" t="s">
        <v>27</v>
      </c>
      <c r="D22" s="54">
        <f t="shared" si="2"/>
        <v>75</v>
      </c>
      <c r="E22" s="48">
        <f t="shared" si="3"/>
        <v>10</v>
      </c>
      <c r="F22" s="48">
        <f t="shared" si="4"/>
        <v>20</v>
      </c>
      <c r="G22" s="48">
        <f t="shared" si="5"/>
        <v>25</v>
      </c>
      <c r="H22" s="48">
        <f t="shared" si="6"/>
        <v>20</v>
      </c>
      <c r="I22" s="55">
        <v>10</v>
      </c>
      <c r="J22" s="155">
        <v>20</v>
      </c>
      <c r="K22" s="156">
        <v>25</v>
      </c>
      <c r="L22" s="157">
        <v>20</v>
      </c>
      <c r="M22" s="146">
        <v>3</v>
      </c>
      <c r="N22" s="158"/>
      <c r="O22" s="155"/>
      <c r="P22" s="156"/>
      <c r="Q22" s="156"/>
      <c r="R22" s="146"/>
      <c r="S22" s="158"/>
      <c r="T22" s="155"/>
      <c r="U22" s="156"/>
      <c r="V22" s="156"/>
      <c r="W22" s="146"/>
      <c r="X22" s="25">
        <v>1</v>
      </c>
      <c r="Y22" s="44"/>
    </row>
    <row r="23" spans="2:25" ht="16.5" thickBot="1">
      <c r="B23" s="8">
        <v>15</v>
      </c>
      <c r="C23" s="61" t="s">
        <v>28</v>
      </c>
      <c r="D23" s="62">
        <f>SUM(E23:H23)</f>
        <v>50</v>
      </c>
      <c r="E23" s="96">
        <f t="shared" si="3"/>
        <v>10</v>
      </c>
      <c r="F23" s="96">
        <f t="shared" si="4"/>
        <v>20</v>
      </c>
      <c r="G23" s="96">
        <f t="shared" si="5"/>
        <v>15</v>
      </c>
      <c r="H23" s="96">
        <f t="shared" si="6"/>
        <v>5</v>
      </c>
      <c r="I23" s="63"/>
      <c r="J23" s="159"/>
      <c r="K23" s="160"/>
      <c r="L23" s="161"/>
      <c r="M23" s="162"/>
      <c r="N23" s="163"/>
      <c r="O23" s="159"/>
      <c r="P23" s="160"/>
      <c r="Q23" s="160"/>
      <c r="R23" s="162"/>
      <c r="S23" s="163">
        <v>10</v>
      </c>
      <c r="T23" s="159">
        <v>20</v>
      </c>
      <c r="U23" s="160">
        <v>15</v>
      </c>
      <c r="V23" s="160">
        <v>5</v>
      </c>
      <c r="W23" s="162">
        <v>2</v>
      </c>
      <c r="X23" s="41"/>
      <c r="Y23" s="45">
        <v>3</v>
      </c>
    </row>
    <row r="24" spans="2:25" ht="38.25">
      <c r="B24" s="8">
        <v>16</v>
      </c>
      <c r="C24" s="186" t="s">
        <v>29</v>
      </c>
      <c r="D24" s="69">
        <f t="shared" si="2"/>
        <v>50</v>
      </c>
      <c r="E24" s="107">
        <f aca="true" t="shared" si="7" ref="E24:E29">SUM(I24,N24,S24)</f>
        <v>10</v>
      </c>
      <c r="F24" s="107">
        <f t="shared" si="4"/>
        <v>20</v>
      </c>
      <c r="G24" s="107">
        <f t="shared" si="5"/>
        <v>15</v>
      </c>
      <c r="H24" s="107">
        <f t="shared" si="6"/>
        <v>5</v>
      </c>
      <c r="I24" s="70"/>
      <c r="J24" s="164"/>
      <c r="K24" s="165"/>
      <c r="L24" s="166"/>
      <c r="M24" s="167"/>
      <c r="N24" s="168"/>
      <c r="O24" s="164"/>
      <c r="P24" s="165"/>
      <c r="Q24" s="165"/>
      <c r="R24" s="167"/>
      <c r="S24" s="168">
        <v>10</v>
      </c>
      <c r="T24" s="164">
        <v>20</v>
      </c>
      <c r="U24" s="165">
        <v>15</v>
      </c>
      <c r="V24" s="165">
        <v>5</v>
      </c>
      <c r="W24" s="167">
        <v>2</v>
      </c>
      <c r="X24" s="71"/>
      <c r="Y24" s="72">
        <v>3</v>
      </c>
    </row>
    <row r="25" spans="2:25" ht="31.5" customHeight="1">
      <c r="B25" s="8">
        <v>17</v>
      </c>
      <c r="C25" s="187" t="s">
        <v>30</v>
      </c>
      <c r="D25" s="73">
        <f t="shared" si="2"/>
        <v>50</v>
      </c>
      <c r="E25" s="48">
        <f t="shared" si="7"/>
        <v>10</v>
      </c>
      <c r="F25" s="48">
        <f aca="true" t="shared" si="8" ref="F25:H29">SUM(J25,O25,T25)</f>
        <v>20</v>
      </c>
      <c r="G25" s="48">
        <f t="shared" si="8"/>
        <v>15</v>
      </c>
      <c r="H25" s="48">
        <f t="shared" si="8"/>
        <v>5</v>
      </c>
      <c r="I25" s="74"/>
      <c r="J25" s="169"/>
      <c r="K25" s="170"/>
      <c r="L25" s="171"/>
      <c r="M25" s="172"/>
      <c r="N25" s="173"/>
      <c r="O25" s="169"/>
      <c r="P25" s="170"/>
      <c r="Q25" s="174"/>
      <c r="R25" s="175"/>
      <c r="S25" s="173">
        <v>10</v>
      </c>
      <c r="T25" s="169">
        <v>20</v>
      </c>
      <c r="U25" s="170">
        <v>15</v>
      </c>
      <c r="V25" s="170">
        <v>5</v>
      </c>
      <c r="W25" s="172">
        <v>2</v>
      </c>
      <c r="X25" s="75"/>
      <c r="Y25" s="76">
        <v>3</v>
      </c>
    </row>
    <row r="26" spans="2:25" ht="39" thickBot="1">
      <c r="B26" s="8">
        <v>18</v>
      </c>
      <c r="C26" s="188" t="s">
        <v>31</v>
      </c>
      <c r="D26" s="77">
        <f t="shared" si="2"/>
        <v>50</v>
      </c>
      <c r="E26" s="110">
        <f t="shared" si="7"/>
        <v>10</v>
      </c>
      <c r="F26" s="110">
        <f t="shared" si="8"/>
        <v>20</v>
      </c>
      <c r="G26" s="110">
        <f t="shared" si="8"/>
        <v>15</v>
      </c>
      <c r="H26" s="110">
        <f t="shared" si="8"/>
        <v>5</v>
      </c>
      <c r="I26" s="78"/>
      <c r="J26" s="176"/>
      <c r="K26" s="177"/>
      <c r="L26" s="178"/>
      <c r="M26" s="179"/>
      <c r="N26" s="180"/>
      <c r="O26" s="176"/>
      <c r="P26" s="177"/>
      <c r="Q26" s="177"/>
      <c r="R26" s="179"/>
      <c r="S26" s="180">
        <v>10</v>
      </c>
      <c r="T26" s="176">
        <v>20</v>
      </c>
      <c r="U26" s="177">
        <v>15</v>
      </c>
      <c r="V26" s="177">
        <v>5</v>
      </c>
      <c r="W26" s="179">
        <v>2</v>
      </c>
      <c r="X26" s="97"/>
      <c r="Y26" s="98">
        <v>3</v>
      </c>
    </row>
    <row r="27" spans="2:25" ht="15.75">
      <c r="B27" s="95">
        <v>19</v>
      </c>
      <c r="C27" s="106" t="s">
        <v>32</v>
      </c>
      <c r="D27" s="69">
        <f t="shared" si="2"/>
        <v>150</v>
      </c>
      <c r="E27" s="107">
        <f t="shared" si="7"/>
        <v>0</v>
      </c>
      <c r="F27" s="107">
        <f t="shared" si="8"/>
        <v>90</v>
      </c>
      <c r="G27" s="107">
        <f t="shared" si="8"/>
        <v>45</v>
      </c>
      <c r="H27" s="107">
        <f t="shared" si="8"/>
        <v>15</v>
      </c>
      <c r="I27" s="70"/>
      <c r="J27" s="164">
        <v>30</v>
      </c>
      <c r="K27" s="165">
        <v>15</v>
      </c>
      <c r="L27" s="166">
        <v>5</v>
      </c>
      <c r="M27" s="167">
        <v>2</v>
      </c>
      <c r="N27" s="168"/>
      <c r="O27" s="164">
        <v>30</v>
      </c>
      <c r="P27" s="165">
        <v>15</v>
      </c>
      <c r="Q27" s="165">
        <v>5</v>
      </c>
      <c r="R27" s="167">
        <v>2</v>
      </c>
      <c r="S27" s="168"/>
      <c r="T27" s="164">
        <v>30</v>
      </c>
      <c r="U27" s="165">
        <v>15</v>
      </c>
      <c r="V27" s="165">
        <v>5</v>
      </c>
      <c r="W27" s="167">
        <v>2</v>
      </c>
      <c r="X27" s="71"/>
      <c r="Y27" s="72" t="s">
        <v>8</v>
      </c>
    </row>
    <row r="28" spans="2:25" ht="15.75">
      <c r="B28" s="95">
        <v>20</v>
      </c>
      <c r="C28" s="108" t="s">
        <v>33</v>
      </c>
      <c r="D28" s="81">
        <f t="shared" si="2"/>
        <v>480</v>
      </c>
      <c r="E28" s="48">
        <f t="shared" si="7"/>
        <v>0</v>
      </c>
      <c r="F28" s="48">
        <f t="shared" si="8"/>
        <v>0</v>
      </c>
      <c r="G28" s="48">
        <f t="shared" si="8"/>
        <v>0</v>
      </c>
      <c r="H28" s="48">
        <f t="shared" si="8"/>
        <v>480</v>
      </c>
      <c r="I28" s="82"/>
      <c r="J28" s="181"/>
      <c r="K28" s="182"/>
      <c r="L28" s="183"/>
      <c r="M28" s="184"/>
      <c r="N28" s="185"/>
      <c r="O28" s="181"/>
      <c r="P28" s="182"/>
      <c r="Q28" s="182">
        <v>480</v>
      </c>
      <c r="R28" s="184">
        <v>16</v>
      </c>
      <c r="S28" s="185"/>
      <c r="T28" s="181"/>
      <c r="U28" s="182"/>
      <c r="V28" s="182"/>
      <c r="W28" s="184"/>
      <c r="X28" s="83"/>
      <c r="Y28" s="84"/>
    </row>
    <row r="29" spans="2:25" ht="16.5" thickBot="1">
      <c r="B29" s="95">
        <v>21</v>
      </c>
      <c r="C29" s="109" t="s">
        <v>34</v>
      </c>
      <c r="D29" s="77">
        <f t="shared" si="2"/>
        <v>500</v>
      </c>
      <c r="E29" s="110">
        <f t="shared" si="7"/>
        <v>0</v>
      </c>
      <c r="F29" s="110">
        <f t="shared" si="8"/>
        <v>160</v>
      </c>
      <c r="G29" s="110">
        <f t="shared" si="8"/>
        <v>0</v>
      </c>
      <c r="H29" s="110">
        <f t="shared" si="8"/>
        <v>340</v>
      </c>
      <c r="I29" s="78"/>
      <c r="J29" s="176"/>
      <c r="K29" s="177"/>
      <c r="L29" s="178"/>
      <c r="M29" s="179"/>
      <c r="N29" s="180"/>
      <c r="O29" s="176">
        <v>40</v>
      </c>
      <c r="P29" s="177"/>
      <c r="Q29" s="177">
        <v>60</v>
      </c>
      <c r="R29" s="179">
        <v>4</v>
      </c>
      <c r="S29" s="180"/>
      <c r="T29" s="176">
        <v>120</v>
      </c>
      <c r="U29" s="177"/>
      <c r="V29" s="177">
        <v>280</v>
      </c>
      <c r="W29" s="179">
        <v>16</v>
      </c>
      <c r="X29" s="79"/>
      <c r="Y29" s="80"/>
    </row>
    <row r="30" spans="2:25" ht="16.5" thickBot="1">
      <c r="B30" s="203"/>
      <c r="C30" s="204" t="s">
        <v>50</v>
      </c>
      <c r="D30" s="229">
        <f>SUM(D7,D14)</f>
        <v>2410</v>
      </c>
      <c r="E30" s="226">
        <f>SUM(E8:E29)</f>
        <v>235</v>
      </c>
      <c r="F30" s="226">
        <f>SUM(F8:F29)</f>
        <v>670</v>
      </c>
      <c r="G30" s="226">
        <f>SUM(G8:G29)</f>
        <v>305</v>
      </c>
      <c r="H30" s="228">
        <f>SUM(H8:H29)</f>
        <v>1200</v>
      </c>
      <c r="I30" s="99">
        <f>SUM(I8:I29)</f>
        <v>95</v>
      </c>
      <c r="J30" s="100">
        <f aca="true" t="shared" si="9" ref="J30:W30">SUM(J8:J29)</f>
        <v>200</v>
      </c>
      <c r="K30" s="100">
        <f t="shared" si="9"/>
        <v>165</v>
      </c>
      <c r="L30" s="100">
        <f t="shared" si="9"/>
        <v>320</v>
      </c>
      <c r="M30" s="101">
        <f t="shared" si="9"/>
        <v>30</v>
      </c>
      <c r="N30" s="99">
        <f t="shared" si="9"/>
        <v>70</v>
      </c>
      <c r="O30" s="100">
        <f t="shared" si="9"/>
        <v>180</v>
      </c>
      <c r="P30" s="100">
        <f t="shared" si="9"/>
        <v>40</v>
      </c>
      <c r="Q30" s="100">
        <f t="shared" si="9"/>
        <v>565</v>
      </c>
      <c r="R30" s="102">
        <f t="shared" si="9"/>
        <v>31</v>
      </c>
      <c r="S30" s="103">
        <f t="shared" si="9"/>
        <v>70</v>
      </c>
      <c r="T30" s="100">
        <f t="shared" si="9"/>
        <v>290</v>
      </c>
      <c r="U30" s="100">
        <f t="shared" si="9"/>
        <v>100</v>
      </c>
      <c r="V30" s="100">
        <f t="shared" si="9"/>
        <v>315</v>
      </c>
      <c r="W30" s="102">
        <f t="shared" si="9"/>
        <v>31</v>
      </c>
      <c r="X30" s="104"/>
      <c r="Y30" s="105"/>
    </row>
    <row r="31" spans="2:25" ht="32.25" customHeight="1" thickBot="1">
      <c r="B31" s="203"/>
      <c r="C31" s="205"/>
      <c r="D31" s="230"/>
      <c r="E31" s="227"/>
      <c r="F31" s="227"/>
      <c r="G31" s="227"/>
      <c r="H31" s="227"/>
      <c r="I31" s="231">
        <f>SUM(I30:L30)</f>
        <v>780</v>
      </c>
      <c r="J31" s="220"/>
      <c r="K31" s="220"/>
      <c r="L31" s="220"/>
      <c r="M31" s="221"/>
      <c r="N31" s="219">
        <f>SUM(N30:Q30)</f>
        <v>855</v>
      </c>
      <c r="O31" s="220"/>
      <c r="P31" s="220"/>
      <c r="Q31" s="220"/>
      <c r="R31" s="221"/>
      <c r="S31" s="219">
        <f>SUM(S30:V30)</f>
        <v>775</v>
      </c>
      <c r="T31" s="220"/>
      <c r="U31" s="220"/>
      <c r="V31" s="220"/>
      <c r="W31" s="221"/>
      <c r="X31" s="26" t="s">
        <v>49</v>
      </c>
      <c r="Y31" s="27">
        <f>SUM(M30,R30,W30)</f>
        <v>92</v>
      </c>
    </row>
    <row r="32" spans="4:25" ht="7.5" customHeight="1">
      <c r="D32" s="11"/>
      <c r="X32" s="6"/>
      <c r="Y32" s="6"/>
    </row>
    <row r="33" spans="4:25" ht="15.75">
      <c r="D33" s="11" t="s">
        <v>46</v>
      </c>
      <c r="H33" s="2" t="s">
        <v>47</v>
      </c>
      <c r="M33" s="191" t="s">
        <v>48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6"/>
      <c r="Y33" s="6"/>
    </row>
    <row r="34" spans="4:18" ht="16.5" thickBot="1">
      <c r="D34" s="11"/>
      <c r="J34" s="2"/>
      <c r="K34" s="2"/>
      <c r="L34" s="2"/>
      <c r="M34" s="2"/>
      <c r="N34" s="2"/>
      <c r="O34" s="2"/>
      <c r="P34" s="2"/>
      <c r="Q34" s="2"/>
      <c r="R34" s="2"/>
    </row>
    <row r="35" spans="3:18" ht="16.5" thickBot="1">
      <c r="C35" s="23"/>
      <c r="D35" s="23"/>
      <c r="E35" s="189">
        <f>E30+F30+G30</f>
        <v>1210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7" spans="12:16" ht="15.75">
      <c r="L37" s="190"/>
      <c r="M37" s="190"/>
      <c r="N37" s="190"/>
      <c r="O37" s="190"/>
      <c r="P37" s="28"/>
    </row>
  </sheetData>
  <sheetProtection/>
  <mergeCells count="29">
    <mergeCell ref="S31:W31"/>
    <mergeCell ref="E5:H5"/>
    <mergeCell ref="F30:F31"/>
    <mergeCell ref="H30:H31"/>
    <mergeCell ref="R3:R6"/>
    <mergeCell ref="D30:D31"/>
    <mergeCell ref="E30:E31"/>
    <mergeCell ref="I31:M31"/>
    <mergeCell ref="N31:R31"/>
    <mergeCell ref="G30:G31"/>
    <mergeCell ref="X1:Y2"/>
    <mergeCell ref="E2:H4"/>
    <mergeCell ref="I2:R2"/>
    <mergeCell ref="S2:W2"/>
    <mergeCell ref="I3:L4"/>
    <mergeCell ref="M3:M6"/>
    <mergeCell ref="X3:X6"/>
    <mergeCell ref="Y3:Y6"/>
    <mergeCell ref="N3:Q4"/>
    <mergeCell ref="L37:O37"/>
    <mergeCell ref="M33:W33"/>
    <mergeCell ref="B1:C2"/>
    <mergeCell ref="D1:H1"/>
    <mergeCell ref="I1:W1"/>
    <mergeCell ref="C3:C6"/>
    <mergeCell ref="S3:V4"/>
    <mergeCell ref="W3:W6"/>
    <mergeCell ref="B30:B31"/>
    <mergeCell ref="C30:C31"/>
  </mergeCells>
  <printOptions/>
  <pageMargins left="0.670138888888889" right="0.23611111111111113" top="0.3902777777777778" bottom="0.2701388888888889" header="0.5118055555555556" footer="0.5118055555555556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DZIERŻEK</dc:creator>
  <cp:keywords/>
  <dc:description/>
  <cp:lastModifiedBy>Paulina Szadurska</cp:lastModifiedBy>
  <cp:lastPrinted>2016-07-08T08:31:32Z</cp:lastPrinted>
  <dcterms:created xsi:type="dcterms:W3CDTF">1998-03-08T07:43:58Z</dcterms:created>
  <dcterms:modified xsi:type="dcterms:W3CDTF">2020-02-20T11:28:32Z</dcterms:modified>
  <cp:category/>
  <cp:version/>
  <cp:contentType/>
  <cp:contentStatus/>
  <cp:revision>1</cp:revision>
</cp:coreProperties>
</file>